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tabeller 2017\"/>
    </mc:Choice>
  </mc:AlternateContent>
  <bookViews>
    <workbookView xWindow="240" yWindow="120" windowWidth="12915" windowHeight="11310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E14" i="1" l="1"/>
  <c r="B37" i="1" l="1"/>
  <c r="B38" i="1"/>
  <c r="B39" i="1"/>
  <c r="B40" i="1"/>
  <c r="B41" i="1"/>
  <c r="B42" i="1"/>
  <c r="B36" i="1"/>
  <c r="E23" i="1"/>
  <c r="E24" i="1"/>
  <c r="E25" i="1"/>
  <c r="E26" i="1"/>
  <c r="E27" i="1"/>
  <c r="E28" i="1"/>
  <c r="E29" i="1"/>
  <c r="E30" i="1"/>
  <c r="E31" i="1"/>
  <c r="E22" i="1"/>
  <c r="C22" i="1" l="1"/>
  <c r="D22" i="1"/>
  <c r="F22" i="1" s="1"/>
  <c r="C23" i="1"/>
  <c r="D23" i="1"/>
  <c r="F23" i="1" s="1"/>
  <c r="C24" i="1"/>
  <c r="D24" i="1"/>
  <c r="F24" i="1" s="1"/>
  <c r="C25" i="1"/>
  <c r="D25" i="1"/>
  <c r="F25" i="1" s="1"/>
  <c r="C26" i="1"/>
  <c r="D26" i="1"/>
  <c r="F26" i="1" s="1"/>
  <c r="C27" i="1"/>
  <c r="D27" i="1"/>
  <c r="F27" i="1" s="1"/>
  <c r="C28" i="1"/>
  <c r="D28" i="1"/>
  <c r="F28" i="1" s="1"/>
  <c r="C29" i="1"/>
  <c r="D29" i="1"/>
  <c r="F29" i="1" s="1"/>
  <c r="C30" i="1"/>
  <c r="D30" i="1"/>
  <c r="F30" i="1" s="1"/>
  <c r="C31" i="1"/>
  <c r="D31" i="1"/>
  <c r="F31" i="1" s="1"/>
  <c r="C36" i="1"/>
  <c r="C37" i="1"/>
  <c r="C38" i="1"/>
  <c r="C39" i="1"/>
  <c r="C40" i="1"/>
  <c r="C41" i="1"/>
  <c r="C42" i="1"/>
  <c r="G22" i="1" l="1"/>
  <c r="E36" i="1" s="1"/>
  <c r="F36" i="1" s="1"/>
  <c r="G25" i="1"/>
  <c r="E39" i="1" s="1"/>
  <c r="F39" i="1" s="1"/>
  <c r="G28" i="1"/>
  <c r="E42" i="1" s="1"/>
  <c r="F42" i="1" s="1"/>
  <c r="G23" i="1"/>
  <c r="E37" i="1" s="1"/>
  <c r="F37" i="1" s="1"/>
  <c r="G31" i="1"/>
  <c r="G27" i="1"/>
  <c r="E41" i="1" s="1"/>
  <c r="F41" i="1" s="1"/>
  <c r="G29" i="1"/>
  <c r="G30" i="1"/>
  <c r="G26" i="1"/>
  <c r="E40" i="1" s="1"/>
  <c r="F40" i="1" s="1"/>
  <c r="G24" i="1"/>
  <c r="E38" i="1" s="1"/>
  <c r="F38" i="1" s="1"/>
</calcChain>
</file>

<file path=xl/sharedStrings.xml><?xml version="1.0" encoding="utf-8"?>
<sst xmlns="http://schemas.openxmlformats.org/spreadsheetml/2006/main" count="30" uniqueCount="29">
  <si>
    <t>Total lønn innkl. UB tillegg</t>
  </si>
  <si>
    <t>Lønn uten UB tillegg</t>
  </si>
  <si>
    <t>Timer</t>
  </si>
  <si>
    <t>Sum</t>
  </si>
  <si>
    <t>Tilegg for bekvemstillegg 25% av produktiv lønn mellom kl. 1900 og  0600</t>
  </si>
  <si>
    <t>Sum lønn totalt</t>
  </si>
  <si>
    <t>Lønn passiv tid</t>
  </si>
  <si>
    <t>Lønn passiv tid 45% av prod. lønn</t>
  </si>
  <si>
    <t>Passive timer</t>
  </si>
  <si>
    <t>Sum produktive timer</t>
  </si>
  <si>
    <t>Lønn produktive timer</t>
  </si>
  <si>
    <t>Produktive timer</t>
  </si>
  <si>
    <t>Lønn for dagkjøring uten ubekvemstillegg</t>
  </si>
  <si>
    <r>
      <t xml:space="preserve">Produktiv tid: </t>
    </r>
    <r>
      <rPr>
        <sz val="12"/>
        <color theme="1"/>
        <rFont val="Calibri"/>
        <family val="2"/>
        <scheme val="minor"/>
      </rPr>
      <t>Består av arbeidet tid, tilgjengelighetstid og pauser. Betales med fast</t>
    </r>
  </si>
  <si>
    <t>timelønnen for produktiv tid.</t>
  </si>
  <si>
    <r>
      <rPr>
        <b/>
        <sz val="12"/>
        <color theme="1"/>
        <rFont val="Calibri"/>
        <family val="2"/>
        <scheme val="minor"/>
      </rPr>
      <t>Passiv tid:</t>
    </r>
    <r>
      <rPr>
        <sz val="12"/>
        <color theme="1"/>
        <rFont val="Calibri"/>
        <family val="2"/>
        <scheme val="minor"/>
      </rPr>
      <t xml:space="preserve"> Er hviletid i forbindelse med oppdrag. Betales med 45% av den gjeldende </t>
    </r>
  </si>
  <si>
    <r>
      <rPr>
        <b/>
        <sz val="11"/>
        <color theme="1"/>
        <rFont val="Calibri"/>
        <family val="2"/>
        <scheme val="minor"/>
      </rPr>
      <t>Ubekvemstid:</t>
    </r>
    <r>
      <rPr>
        <sz val="11"/>
        <color theme="1"/>
        <rFont val="Calibri"/>
        <family val="2"/>
        <scheme val="minor"/>
      </rPr>
      <t xml:space="preserve"> Betales med 25 og 40 % av satsen for produktiv tid. TIdsrommet er definert i </t>
    </r>
  </si>
  <si>
    <r>
      <rPr>
        <b/>
        <sz val="12"/>
        <color theme="1"/>
        <rFont val="Calibri"/>
        <family val="2"/>
        <scheme val="minor"/>
      </rPr>
      <t xml:space="preserve">Overtid: </t>
    </r>
    <r>
      <rPr>
        <sz val="12"/>
        <color theme="1"/>
        <rFont val="Calibri"/>
        <family val="2"/>
        <scheme val="minor"/>
      </rPr>
      <t xml:space="preserve">Betales i tillegg til ordinær lønn fra første time med 100% av produktiv sats og </t>
    </r>
  </si>
  <si>
    <t>50% sats for passiv tid</t>
  </si>
  <si>
    <t>Ordinær timelønn (produktiv tid)</t>
  </si>
  <si>
    <t>Overtidstillegg (100% av ordinær timelønn)</t>
  </si>
  <si>
    <t>Halvparten av 45% satsen for passiv tid</t>
  </si>
  <si>
    <t>Sum for en time overtidstillegg</t>
  </si>
  <si>
    <t>Transportavtalens/Godsavtalen bestemmelser om tillegg for ubekvemstid</t>
  </si>
  <si>
    <t>Den nye lønnssystemet for langtransport er fra 1.9.2012</t>
  </si>
  <si>
    <r>
      <rPr>
        <b/>
        <sz val="12"/>
        <color theme="1"/>
        <rFont val="Calibri"/>
        <family val="2"/>
        <scheme val="minor"/>
      </rPr>
      <t>Fagbrevtillegget:</t>
    </r>
    <r>
      <rPr>
        <sz val="12"/>
        <color theme="1"/>
        <rFont val="Calibri"/>
        <family val="2"/>
        <scheme val="minor"/>
      </rPr>
      <t xml:space="preserve"> Betales med kr 9,- pr.time</t>
    </r>
  </si>
  <si>
    <t>timelønn på minst kr 95,90</t>
  </si>
  <si>
    <r>
      <t xml:space="preserve">Hvordan utregnes overid: </t>
    </r>
    <r>
      <rPr>
        <sz val="12"/>
        <color theme="1"/>
        <rFont val="Calibri"/>
        <family val="2"/>
        <scheme val="minor"/>
      </rPr>
      <t>Satser fra 1.april 2017</t>
    </r>
  </si>
  <si>
    <t>Lønnstabell langtransport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</si>
</sst>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22" workbookViewId="0">
      <selection activeCell="B36" sqref="B36"/>
    </sheetView>
  </sheetViews>
  <sheetFormatPr baseColWidth="10" defaultColWidth="12.42578125" defaultRowHeight="15" x14ac:dyDescent="0.25"/>
  <cols>
    <col min="1" max="4" width="12.42578125" style="6"/>
    <col min="5" max="5" width="12.7109375" style="6" bestFit="1" customWidth="1"/>
    <col min="6" max="16384" width="12.42578125" style="6"/>
  </cols>
  <sheetData>
    <row r="1" spans="1:7" ht="15.75" x14ac:dyDescent="0.25">
      <c r="A1" s="24" t="s">
        <v>24</v>
      </c>
      <c r="B1" s="24"/>
      <c r="C1" s="24"/>
      <c r="D1" s="24"/>
      <c r="E1" s="24"/>
      <c r="F1" s="24"/>
      <c r="G1" s="24"/>
    </row>
    <row r="2" spans="1:7" ht="15.75" x14ac:dyDescent="0.25">
      <c r="A2" s="20" t="s">
        <v>13</v>
      </c>
      <c r="B2" s="20"/>
      <c r="C2" s="20"/>
      <c r="D2" s="20"/>
      <c r="E2" s="20"/>
      <c r="F2" s="20"/>
      <c r="G2" s="20"/>
    </row>
    <row r="3" spans="1:7" ht="15.75" x14ac:dyDescent="0.25">
      <c r="A3" s="21" t="s">
        <v>26</v>
      </c>
      <c r="B3" s="21"/>
      <c r="C3" s="21"/>
      <c r="D3" s="21"/>
      <c r="E3" s="21"/>
      <c r="F3" s="21"/>
      <c r="G3" s="21"/>
    </row>
    <row r="4" spans="1:7" ht="15.75" x14ac:dyDescent="0.25">
      <c r="A4" s="21" t="s">
        <v>15</v>
      </c>
      <c r="B4" s="21"/>
      <c r="C4" s="21"/>
      <c r="D4" s="21"/>
      <c r="E4" s="21"/>
      <c r="F4" s="21"/>
      <c r="G4" s="21"/>
    </row>
    <row r="5" spans="1:7" ht="15.75" x14ac:dyDescent="0.25">
      <c r="A5" s="21" t="s">
        <v>14</v>
      </c>
      <c r="B5" s="21"/>
      <c r="C5" s="21"/>
      <c r="D5" s="21"/>
      <c r="E5" s="21"/>
      <c r="F5" s="21"/>
      <c r="G5" s="21"/>
    </row>
    <row r="6" spans="1:7" x14ac:dyDescent="0.25">
      <c r="A6" s="25" t="s">
        <v>16</v>
      </c>
      <c r="B6" s="25"/>
      <c r="C6" s="25"/>
      <c r="D6" s="25"/>
      <c r="E6" s="25"/>
      <c r="F6" s="25"/>
      <c r="G6" s="25"/>
    </row>
    <row r="7" spans="1:7" ht="15.75" x14ac:dyDescent="0.25">
      <c r="A7" s="21" t="s">
        <v>23</v>
      </c>
      <c r="B7" s="21"/>
      <c r="C7" s="21"/>
      <c r="D7" s="21"/>
      <c r="E7" s="21"/>
      <c r="F7" s="21"/>
      <c r="G7" s="21"/>
    </row>
    <row r="8" spans="1:7" ht="15.75" x14ac:dyDescent="0.25">
      <c r="A8" s="21" t="s">
        <v>17</v>
      </c>
      <c r="B8" s="21"/>
      <c r="C8" s="21"/>
      <c r="D8" s="21"/>
      <c r="E8" s="21"/>
      <c r="F8" s="21"/>
      <c r="G8" s="21"/>
    </row>
    <row r="9" spans="1:7" ht="15.75" x14ac:dyDescent="0.25">
      <c r="A9" s="21" t="s">
        <v>18</v>
      </c>
      <c r="B9" s="21"/>
      <c r="C9" s="21"/>
      <c r="D9" s="21"/>
      <c r="E9" s="21"/>
      <c r="F9" s="21"/>
      <c r="G9" s="21"/>
    </row>
    <row r="10" spans="1:7" ht="15.75" x14ac:dyDescent="0.25">
      <c r="A10" s="20" t="s">
        <v>27</v>
      </c>
      <c r="B10" s="21"/>
      <c r="C10" s="21"/>
      <c r="D10" s="21"/>
      <c r="E10" s="21"/>
      <c r="F10" s="21"/>
      <c r="G10" s="21"/>
    </row>
    <row r="11" spans="1:7" ht="15.75" x14ac:dyDescent="0.25">
      <c r="A11" s="21" t="s">
        <v>19</v>
      </c>
      <c r="B11" s="21"/>
      <c r="C11" s="21"/>
      <c r="D11" s="21"/>
      <c r="E11" s="18">
        <v>100.81</v>
      </c>
      <c r="G11" s="13"/>
    </row>
    <row r="12" spans="1:7" ht="15.75" x14ac:dyDescent="0.25">
      <c r="A12" s="21" t="s">
        <v>20</v>
      </c>
      <c r="B12" s="20"/>
      <c r="C12" s="20"/>
      <c r="D12" s="20"/>
      <c r="E12" s="18">
        <v>100.81</v>
      </c>
      <c r="G12" s="13"/>
    </row>
    <row r="13" spans="1:7" ht="15.75" x14ac:dyDescent="0.25">
      <c r="A13" s="26" t="s">
        <v>21</v>
      </c>
      <c r="B13" s="26"/>
      <c r="C13" s="26"/>
      <c r="D13" s="26"/>
      <c r="E13" s="19">
        <v>22.68</v>
      </c>
      <c r="G13" s="13"/>
    </row>
    <row r="14" spans="1:7" ht="15.75" x14ac:dyDescent="0.25">
      <c r="A14" s="20" t="s">
        <v>22</v>
      </c>
      <c r="B14" s="20"/>
      <c r="C14" s="20"/>
      <c r="D14" s="20"/>
      <c r="E14" s="15">
        <f>SUM(E11:E13)</f>
        <v>224.3</v>
      </c>
      <c r="G14" s="13"/>
    </row>
    <row r="15" spans="1:7" ht="15.75" x14ac:dyDescent="0.25">
      <c r="A15" s="14"/>
      <c r="B15" s="14"/>
      <c r="C15" s="14"/>
      <c r="D15" s="14"/>
      <c r="E15" s="15"/>
      <c r="F15" s="13"/>
      <c r="G15" s="13"/>
    </row>
    <row r="16" spans="1:7" ht="15.75" x14ac:dyDescent="0.25">
      <c r="A16" s="21" t="s">
        <v>25</v>
      </c>
      <c r="B16" s="21"/>
      <c r="C16" s="21"/>
      <c r="D16" s="21"/>
      <c r="E16" s="21"/>
      <c r="F16" s="21"/>
      <c r="G16" s="21"/>
    </row>
    <row r="17" spans="1:7" ht="15.75" x14ac:dyDescent="0.25">
      <c r="A17" s="21"/>
      <c r="B17" s="21"/>
      <c r="C17" s="21"/>
      <c r="D17" s="21"/>
      <c r="E17" s="21"/>
      <c r="F17" s="21"/>
      <c r="G17" s="21"/>
    </row>
    <row r="18" spans="1:7" ht="21" x14ac:dyDescent="0.35">
      <c r="A18" s="23" t="s">
        <v>28</v>
      </c>
      <c r="B18" s="23"/>
      <c r="C18" s="23"/>
      <c r="D18" s="23"/>
      <c r="E18" s="23"/>
      <c r="F18" s="23"/>
      <c r="G18" s="23"/>
    </row>
    <row r="19" spans="1:7" ht="21" x14ac:dyDescent="0.35">
      <c r="A19" s="5"/>
      <c r="B19" s="5"/>
      <c r="C19" s="5"/>
      <c r="D19" s="5"/>
      <c r="E19" s="5"/>
      <c r="F19" s="5"/>
      <c r="G19" s="5"/>
    </row>
    <row r="20" spans="1:7" ht="15.75" x14ac:dyDescent="0.25">
      <c r="A20" s="22" t="s">
        <v>12</v>
      </c>
      <c r="B20" s="22"/>
      <c r="C20" s="22"/>
      <c r="D20" s="22"/>
      <c r="E20" s="22"/>
      <c r="F20" s="22"/>
      <c r="G20" s="22"/>
    </row>
    <row r="21" spans="1:7" ht="47.25" x14ac:dyDescent="0.25">
      <c r="A21" s="8" t="s">
        <v>11</v>
      </c>
      <c r="B21" s="8" t="s">
        <v>10</v>
      </c>
      <c r="C21" s="8" t="s">
        <v>9</v>
      </c>
      <c r="D21" s="8" t="s">
        <v>8</v>
      </c>
      <c r="E21" s="8" t="s">
        <v>7</v>
      </c>
      <c r="F21" s="8" t="s">
        <v>6</v>
      </c>
      <c r="G21" s="8" t="s">
        <v>5</v>
      </c>
    </row>
    <row r="22" spans="1:7" ht="15.75" x14ac:dyDescent="0.25">
      <c r="A22" s="3">
        <v>5</v>
      </c>
      <c r="B22" s="4">
        <v>100.81</v>
      </c>
      <c r="C22" s="4">
        <f t="shared" ref="C22:C31" si="0">A22*B22</f>
        <v>504.05</v>
      </c>
      <c r="D22" s="3">
        <f t="shared" ref="D22:D31" si="1">24-A22</f>
        <v>19</v>
      </c>
      <c r="E22" s="4">
        <f>B22*0.45</f>
        <v>45.3645</v>
      </c>
      <c r="F22" s="4">
        <f t="shared" ref="F22:F31" si="2">D22*E22</f>
        <v>861.92549999999994</v>
      </c>
      <c r="G22" s="9">
        <f t="shared" ref="G22:G31" si="3">C22+F22</f>
        <v>1365.9755</v>
      </c>
    </row>
    <row r="23" spans="1:7" ht="15.75" x14ac:dyDescent="0.25">
      <c r="A23" s="3">
        <v>6</v>
      </c>
      <c r="B23" s="4">
        <v>100.81</v>
      </c>
      <c r="C23" s="4">
        <f t="shared" si="0"/>
        <v>604.86</v>
      </c>
      <c r="D23" s="3">
        <f t="shared" si="1"/>
        <v>18</v>
      </c>
      <c r="E23" s="4">
        <f t="shared" ref="E23:E31" si="4">B23*0.45</f>
        <v>45.3645</v>
      </c>
      <c r="F23" s="4">
        <f t="shared" si="2"/>
        <v>816.56100000000004</v>
      </c>
      <c r="G23" s="9">
        <f t="shared" si="3"/>
        <v>1421.421</v>
      </c>
    </row>
    <row r="24" spans="1:7" ht="15.75" x14ac:dyDescent="0.25">
      <c r="A24" s="3">
        <v>7</v>
      </c>
      <c r="B24" s="4">
        <v>100.81</v>
      </c>
      <c r="C24" s="4">
        <f t="shared" si="0"/>
        <v>705.67000000000007</v>
      </c>
      <c r="D24" s="3">
        <f t="shared" si="1"/>
        <v>17</v>
      </c>
      <c r="E24" s="4">
        <f t="shared" si="4"/>
        <v>45.3645</v>
      </c>
      <c r="F24" s="4">
        <f t="shared" si="2"/>
        <v>771.19650000000001</v>
      </c>
      <c r="G24" s="9">
        <f t="shared" si="3"/>
        <v>1476.8665000000001</v>
      </c>
    </row>
    <row r="25" spans="1:7" ht="15.75" x14ac:dyDescent="0.25">
      <c r="A25" s="3">
        <v>8</v>
      </c>
      <c r="B25" s="4">
        <v>100.81</v>
      </c>
      <c r="C25" s="4">
        <f t="shared" si="0"/>
        <v>806.48</v>
      </c>
      <c r="D25" s="3">
        <f t="shared" si="1"/>
        <v>16</v>
      </c>
      <c r="E25" s="4">
        <f t="shared" si="4"/>
        <v>45.3645</v>
      </c>
      <c r="F25" s="4">
        <f t="shared" si="2"/>
        <v>725.83199999999999</v>
      </c>
      <c r="G25" s="9">
        <f t="shared" si="3"/>
        <v>1532.3119999999999</v>
      </c>
    </row>
    <row r="26" spans="1:7" ht="15.75" x14ac:dyDescent="0.25">
      <c r="A26" s="3">
        <v>9</v>
      </c>
      <c r="B26" s="4">
        <v>100.81</v>
      </c>
      <c r="C26" s="4">
        <f t="shared" si="0"/>
        <v>907.29</v>
      </c>
      <c r="D26" s="3">
        <f t="shared" si="1"/>
        <v>15</v>
      </c>
      <c r="E26" s="4">
        <f t="shared" si="4"/>
        <v>45.3645</v>
      </c>
      <c r="F26" s="4">
        <f t="shared" si="2"/>
        <v>680.46749999999997</v>
      </c>
      <c r="G26" s="9">
        <f t="shared" si="3"/>
        <v>1587.7574999999999</v>
      </c>
    </row>
    <row r="27" spans="1:7" ht="15.75" x14ac:dyDescent="0.25">
      <c r="A27" s="3">
        <v>10</v>
      </c>
      <c r="B27" s="4">
        <v>100.81</v>
      </c>
      <c r="C27" s="4">
        <f t="shared" si="0"/>
        <v>1008.1</v>
      </c>
      <c r="D27" s="3">
        <f t="shared" si="1"/>
        <v>14</v>
      </c>
      <c r="E27" s="4">
        <f t="shared" si="4"/>
        <v>45.3645</v>
      </c>
      <c r="F27" s="4">
        <f t="shared" si="2"/>
        <v>635.10299999999995</v>
      </c>
      <c r="G27" s="9">
        <f t="shared" si="3"/>
        <v>1643.203</v>
      </c>
    </row>
    <row r="28" spans="1:7" ht="15.75" x14ac:dyDescent="0.25">
      <c r="A28" s="3">
        <v>11</v>
      </c>
      <c r="B28" s="4">
        <v>100.81</v>
      </c>
      <c r="C28" s="4">
        <f t="shared" si="0"/>
        <v>1108.9100000000001</v>
      </c>
      <c r="D28" s="3">
        <f t="shared" si="1"/>
        <v>13</v>
      </c>
      <c r="E28" s="4">
        <f t="shared" si="4"/>
        <v>45.3645</v>
      </c>
      <c r="F28" s="4">
        <f t="shared" si="2"/>
        <v>589.73850000000004</v>
      </c>
      <c r="G28" s="9">
        <f t="shared" si="3"/>
        <v>1698.6485000000002</v>
      </c>
    </row>
    <row r="29" spans="1:7" ht="15.75" x14ac:dyDescent="0.25">
      <c r="A29" s="3">
        <v>12</v>
      </c>
      <c r="B29" s="4">
        <v>100.81</v>
      </c>
      <c r="C29" s="4">
        <f t="shared" si="0"/>
        <v>1209.72</v>
      </c>
      <c r="D29" s="3">
        <f t="shared" si="1"/>
        <v>12</v>
      </c>
      <c r="E29" s="4">
        <f t="shared" si="4"/>
        <v>45.3645</v>
      </c>
      <c r="F29" s="4">
        <f t="shared" si="2"/>
        <v>544.37400000000002</v>
      </c>
      <c r="G29" s="9">
        <f t="shared" si="3"/>
        <v>1754.0940000000001</v>
      </c>
    </row>
    <row r="30" spans="1:7" ht="15.75" x14ac:dyDescent="0.25">
      <c r="A30" s="3">
        <v>13</v>
      </c>
      <c r="B30" s="4">
        <v>100.81</v>
      </c>
      <c r="C30" s="4">
        <f t="shared" si="0"/>
        <v>1310.53</v>
      </c>
      <c r="D30" s="3">
        <f t="shared" si="1"/>
        <v>11</v>
      </c>
      <c r="E30" s="4">
        <f t="shared" si="4"/>
        <v>45.3645</v>
      </c>
      <c r="F30" s="4">
        <f t="shared" si="2"/>
        <v>499.0095</v>
      </c>
      <c r="G30" s="9">
        <f t="shared" si="3"/>
        <v>1809.5394999999999</v>
      </c>
    </row>
    <row r="31" spans="1:7" ht="15.75" x14ac:dyDescent="0.25">
      <c r="A31" s="3">
        <v>14</v>
      </c>
      <c r="B31" s="4">
        <v>100.81</v>
      </c>
      <c r="C31" s="4">
        <f t="shared" si="0"/>
        <v>1411.3400000000001</v>
      </c>
      <c r="D31" s="3">
        <f t="shared" si="1"/>
        <v>10</v>
      </c>
      <c r="E31" s="4">
        <f t="shared" si="4"/>
        <v>45.3645</v>
      </c>
      <c r="F31" s="4">
        <f t="shared" si="2"/>
        <v>453.64499999999998</v>
      </c>
      <c r="G31" s="9">
        <f t="shared" si="3"/>
        <v>1864.9850000000001</v>
      </c>
    </row>
    <row r="32" spans="1:7" ht="15.75" x14ac:dyDescent="0.25">
      <c r="A32" s="2"/>
      <c r="B32" s="16"/>
      <c r="C32" s="16"/>
      <c r="D32" s="2"/>
      <c r="E32" s="16"/>
      <c r="F32" s="16"/>
      <c r="G32" s="17"/>
    </row>
    <row r="33" spans="1:7" ht="15.75" x14ac:dyDescent="0.25">
      <c r="A33" s="2"/>
      <c r="B33" s="7"/>
      <c r="C33" s="7"/>
      <c r="D33" s="7"/>
      <c r="E33" s="7"/>
      <c r="F33" s="7"/>
      <c r="G33" s="7"/>
    </row>
    <row r="34" spans="1:7" ht="15.75" x14ac:dyDescent="0.25">
      <c r="A34" s="22" t="s">
        <v>4</v>
      </c>
      <c r="B34" s="22"/>
      <c r="C34" s="22"/>
      <c r="D34" s="22"/>
      <c r="E34" s="22"/>
      <c r="F34" s="22"/>
      <c r="G34" s="22"/>
    </row>
    <row r="35" spans="1:7" ht="47.25" x14ac:dyDescent="0.25">
      <c r="A35" s="8" t="s">
        <v>2</v>
      </c>
      <c r="B35" s="10">
        <v>0.25</v>
      </c>
      <c r="C35" s="8" t="s">
        <v>3</v>
      </c>
      <c r="D35" s="8" t="s">
        <v>2</v>
      </c>
      <c r="E35" s="8" t="s">
        <v>1</v>
      </c>
      <c r="F35" s="8" t="s">
        <v>0</v>
      </c>
      <c r="G35" s="1"/>
    </row>
    <row r="36" spans="1:7" ht="15.75" x14ac:dyDescent="0.25">
      <c r="A36" s="3">
        <v>5</v>
      </c>
      <c r="B36" s="11">
        <f t="shared" ref="B36:B42" si="5">B22*0.25</f>
        <v>25.202500000000001</v>
      </c>
      <c r="C36" s="12">
        <f t="shared" ref="C36:C42" si="6">A36*B36</f>
        <v>126.0125</v>
      </c>
      <c r="D36" s="3">
        <v>5</v>
      </c>
      <c r="E36" s="12">
        <f t="shared" ref="E36:E42" si="7">G22</f>
        <v>1365.9755</v>
      </c>
      <c r="F36" s="12">
        <f t="shared" ref="F36:F42" si="8">C36+E36</f>
        <v>1491.9880000000001</v>
      </c>
      <c r="G36" s="7"/>
    </row>
    <row r="37" spans="1:7" ht="15.75" x14ac:dyDescent="0.25">
      <c r="A37" s="3">
        <v>6</v>
      </c>
      <c r="B37" s="11">
        <f t="shared" si="5"/>
        <v>25.202500000000001</v>
      </c>
      <c r="C37" s="12">
        <f t="shared" si="6"/>
        <v>151.215</v>
      </c>
      <c r="D37" s="3">
        <v>6</v>
      </c>
      <c r="E37" s="12">
        <f t="shared" si="7"/>
        <v>1421.421</v>
      </c>
      <c r="F37" s="12">
        <f t="shared" si="8"/>
        <v>1572.636</v>
      </c>
      <c r="G37" s="7"/>
    </row>
    <row r="38" spans="1:7" ht="15.75" x14ac:dyDescent="0.25">
      <c r="A38" s="3">
        <v>7</v>
      </c>
      <c r="B38" s="11">
        <f t="shared" si="5"/>
        <v>25.202500000000001</v>
      </c>
      <c r="C38" s="12">
        <f t="shared" si="6"/>
        <v>176.41750000000002</v>
      </c>
      <c r="D38" s="3">
        <v>7</v>
      </c>
      <c r="E38" s="12">
        <f t="shared" si="7"/>
        <v>1476.8665000000001</v>
      </c>
      <c r="F38" s="12">
        <f t="shared" si="8"/>
        <v>1653.2840000000001</v>
      </c>
      <c r="G38" s="7"/>
    </row>
    <row r="39" spans="1:7" ht="15.75" x14ac:dyDescent="0.25">
      <c r="A39" s="3">
        <v>8</v>
      </c>
      <c r="B39" s="11">
        <f t="shared" si="5"/>
        <v>25.202500000000001</v>
      </c>
      <c r="C39" s="12">
        <f t="shared" si="6"/>
        <v>201.62</v>
      </c>
      <c r="D39" s="3">
        <v>8</v>
      </c>
      <c r="E39" s="12">
        <f t="shared" si="7"/>
        <v>1532.3119999999999</v>
      </c>
      <c r="F39" s="12">
        <f t="shared" si="8"/>
        <v>1733.9319999999998</v>
      </c>
      <c r="G39" s="7"/>
    </row>
    <row r="40" spans="1:7" ht="15.75" x14ac:dyDescent="0.25">
      <c r="A40" s="3">
        <v>9</v>
      </c>
      <c r="B40" s="11">
        <f t="shared" si="5"/>
        <v>25.202500000000001</v>
      </c>
      <c r="C40" s="12">
        <f t="shared" si="6"/>
        <v>226.82249999999999</v>
      </c>
      <c r="D40" s="3">
        <v>9</v>
      </c>
      <c r="E40" s="12">
        <f t="shared" si="7"/>
        <v>1587.7574999999999</v>
      </c>
      <c r="F40" s="12">
        <f t="shared" si="8"/>
        <v>1814.58</v>
      </c>
      <c r="G40" s="7"/>
    </row>
    <row r="41" spans="1:7" ht="15.75" x14ac:dyDescent="0.25">
      <c r="A41" s="3">
        <v>10</v>
      </c>
      <c r="B41" s="11">
        <f t="shared" si="5"/>
        <v>25.202500000000001</v>
      </c>
      <c r="C41" s="12">
        <f t="shared" si="6"/>
        <v>252.02500000000001</v>
      </c>
      <c r="D41" s="3">
        <v>10</v>
      </c>
      <c r="E41" s="12">
        <f t="shared" si="7"/>
        <v>1643.203</v>
      </c>
      <c r="F41" s="12">
        <f t="shared" si="8"/>
        <v>1895.2280000000001</v>
      </c>
      <c r="G41" s="7"/>
    </row>
    <row r="42" spans="1:7" ht="15.75" x14ac:dyDescent="0.25">
      <c r="A42" s="3">
        <v>11</v>
      </c>
      <c r="B42" s="11">
        <f t="shared" si="5"/>
        <v>25.202500000000001</v>
      </c>
      <c r="C42" s="12">
        <f t="shared" si="6"/>
        <v>277.22750000000002</v>
      </c>
      <c r="D42" s="3">
        <v>11</v>
      </c>
      <c r="E42" s="12">
        <f t="shared" si="7"/>
        <v>1698.6485000000002</v>
      </c>
      <c r="F42" s="12">
        <f t="shared" si="8"/>
        <v>1975.8760000000002</v>
      </c>
      <c r="G42" s="7"/>
    </row>
    <row r="43" spans="1:7" ht="15.75" x14ac:dyDescent="0.25">
      <c r="A43" s="2"/>
      <c r="B43" s="7"/>
      <c r="C43" s="7"/>
      <c r="D43" s="7"/>
      <c r="E43" s="7"/>
      <c r="F43" s="7"/>
      <c r="G43" s="7"/>
    </row>
    <row r="44" spans="1:7" ht="15.75" x14ac:dyDescent="0.25">
      <c r="A44" s="2"/>
      <c r="B44" s="7"/>
      <c r="C44" s="7"/>
      <c r="D44" s="7"/>
      <c r="E44" s="7"/>
      <c r="F44" s="7"/>
      <c r="G44" s="7"/>
    </row>
    <row r="45" spans="1:7" ht="15.75" x14ac:dyDescent="0.25">
      <c r="A45" s="1"/>
      <c r="B45" s="7"/>
      <c r="C45" s="7"/>
      <c r="D45" s="7"/>
      <c r="E45" s="7"/>
      <c r="F45" s="7"/>
      <c r="G45" s="7"/>
    </row>
    <row r="46" spans="1:7" ht="15.75" x14ac:dyDescent="0.25">
      <c r="A46" s="1"/>
      <c r="B46" s="7"/>
      <c r="C46" s="7"/>
      <c r="D46" s="7"/>
      <c r="E46" s="7"/>
      <c r="F46" s="7"/>
      <c r="G46" s="7"/>
    </row>
  </sheetData>
  <mergeCells count="19">
    <mergeCell ref="A8:G8"/>
    <mergeCell ref="A7:G7"/>
    <mergeCell ref="A9:G9"/>
    <mergeCell ref="A17:G17"/>
    <mergeCell ref="A6:G6"/>
    <mergeCell ref="A13:D13"/>
    <mergeCell ref="A14:D14"/>
    <mergeCell ref="A16:G16"/>
    <mergeCell ref="A1:G1"/>
    <mergeCell ref="A2:G2"/>
    <mergeCell ref="A3:G3"/>
    <mergeCell ref="A4:G4"/>
    <mergeCell ref="A5:G5"/>
    <mergeCell ref="A10:G10"/>
    <mergeCell ref="A11:D11"/>
    <mergeCell ref="A12:D12"/>
    <mergeCell ref="A34:G34"/>
    <mergeCell ref="A18:G18"/>
    <mergeCell ref="A20:G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BBA0A5-D551-4906-96D2-BAAB5AA46A9A}"/>
</file>

<file path=customXml/itemProps2.xml><?xml version="1.0" encoding="utf-8"?>
<ds:datastoreItem xmlns:ds="http://schemas.openxmlformats.org/officeDocument/2006/customXml" ds:itemID="{F380CD15-7A98-4573-9F70-7402F4BB0781}"/>
</file>

<file path=customXml/itemProps3.xml><?xml version="1.0" encoding="utf-8"?>
<ds:datastoreItem xmlns:ds="http://schemas.openxmlformats.org/officeDocument/2006/customXml" ds:itemID="{A68FB349-8AF9-4611-97E5-241C31576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2014-06-25T08:42:26Z</cp:lastPrinted>
  <dcterms:created xsi:type="dcterms:W3CDTF">2012-06-20T08:24:12Z</dcterms:created>
  <dcterms:modified xsi:type="dcterms:W3CDTF">2018-03-19T11:08:14Z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